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12\11 DAAD-Studien\001 Überjährige Projekte\005 Wissenschaft weltoffen\WWO_2016\WWO-Schwerpunkt 2016\Abbildungen\"/>
    </mc:Choice>
  </mc:AlternateContent>
  <bookViews>
    <workbookView xWindow="4080" yWindow="180" windowWidth="22050" windowHeight="11205"/>
  </bookViews>
  <sheets>
    <sheet name="ICEwwo - Auswertung" sheetId="1" r:id="rId1"/>
  </sheets>
  <calcPr calcId="162913"/>
</workbook>
</file>

<file path=xl/calcChain.xml><?xml version="1.0" encoding="utf-8"?>
<calcChain xmlns="http://schemas.openxmlformats.org/spreadsheetml/2006/main">
  <c r="K19" i="1" l="1"/>
  <c r="K18" i="1"/>
  <c r="K17" i="1"/>
  <c r="K15" i="1"/>
  <c r="K14" i="1"/>
  <c r="K13" i="1"/>
  <c r="K12" i="1"/>
  <c r="K11" i="1"/>
  <c r="J11" i="1"/>
  <c r="L11" i="1" s="1"/>
  <c r="J12" i="1"/>
  <c r="J13" i="1"/>
  <c r="L13" i="1" s="1"/>
  <c r="J14" i="1"/>
  <c r="J15" i="1"/>
  <c r="L15" i="1" s="1"/>
  <c r="J17" i="1"/>
  <c r="L17" i="1" s="1"/>
  <c r="J18" i="1"/>
  <c r="L18" i="1" s="1"/>
  <c r="J19" i="1"/>
  <c r="L19" i="1" s="1"/>
  <c r="A16" i="1"/>
  <c r="Q8" i="1"/>
  <c r="R8" i="1"/>
  <c r="S8" i="1"/>
  <c r="Q9" i="1"/>
  <c r="R9" i="1"/>
  <c r="S9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7" i="1"/>
  <c r="R17" i="1"/>
  <c r="S17" i="1"/>
  <c r="Q18" i="1"/>
  <c r="R18" i="1"/>
  <c r="S18" i="1"/>
  <c r="Q19" i="1"/>
  <c r="R19" i="1"/>
  <c r="S19" i="1"/>
  <c r="P9" i="1"/>
  <c r="P11" i="1"/>
  <c r="P12" i="1"/>
  <c r="P13" i="1"/>
  <c r="P14" i="1"/>
  <c r="P15" i="1"/>
  <c r="P17" i="1"/>
  <c r="P18" i="1"/>
  <c r="P19" i="1"/>
  <c r="P8" i="1"/>
  <c r="I16" i="1"/>
  <c r="H16" i="1"/>
  <c r="G16" i="1"/>
  <c r="F16" i="1"/>
  <c r="E16" i="1"/>
  <c r="S16" i="1" s="1"/>
  <c r="D16" i="1"/>
  <c r="R16" i="1" s="1"/>
  <c r="C16" i="1"/>
  <c r="Q16" i="1" s="1"/>
  <c r="B16" i="1"/>
  <c r="P16" i="1" s="1"/>
  <c r="I10" i="1"/>
  <c r="H10" i="1"/>
  <c r="G10" i="1"/>
  <c r="F10" i="1"/>
  <c r="E10" i="1"/>
  <c r="S10" i="1" s="1"/>
  <c r="D10" i="1"/>
  <c r="R10" i="1" s="1"/>
  <c r="C10" i="1"/>
  <c r="Q10" i="1" s="1"/>
  <c r="B10" i="1"/>
  <c r="P10" i="1" s="1"/>
  <c r="A10" i="1"/>
  <c r="J16" i="1" l="1"/>
  <c r="K10" i="1"/>
  <c r="J10" i="1"/>
  <c r="L10" i="1" s="1"/>
  <c r="K16" i="1"/>
  <c r="L16" i="1" s="1"/>
  <c r="L20" i="1" s="1"/>
  <c r="L14" i="1"/>
  <c r="L12" i="1"/>
</calcChain>
</file>

<file path=xl/sharedStrings.xml><?xml version="1.0" encoding="utf-8"?>
<sst xmlns="http://schemas.openxmlformats.org/spreadsheetml/2006/main" count="44" uniqueCount="25">
  <si>
    <t>Wiss. und künstl. Pers. insg.</t>
  </si>
  <si>
    <t>Professoren</t>
  </si>
  <si>
    <t>Univers. (einschl. PH,GH,THS u.KHS)</t>
  </si>
  <si>
    <t>Fachhochsch. insg.</t>
  </si>
  <si>
    <t>Anzahl</t>
  </si>
  <si>
    <t>Sprach- und Kulturwiss.</t>
  </si>
  <si>
    <t>Sport</t>
  </si>
  <si>
    <t>-</t>
  </si>
  <si>
    <t>Rechts-, Wirtschafts- u.Sozialwiss.</t>
  </si>
  <si>
    <t>Mathematik, Naturwiss.</t>
  </si>
  <si>
    <t>Humanmedizin/Gesundheitswiss.</t>
  </si>
  <si>
    <t>Veterinärmedizin</t>
  </si>
  <si>
    <t>Agrar-, Forst- und Ernährungswiss.</t>
  </si>
  <si>
    <t>Ingenieurwiss.</t>
  </si>
  <si>
    <t>Kunst, Kunstwiss.</t>
  </si>
  <si>
    <t>Zentr.Einr.insg. (mit HS-Kliniken)</t>
  </si>
  <si>
    <t>Quelle: Statistisches Bundesamt, Hauptberichte</t>
  </si>
  <si>
    <t>Anteil in %</t>
  </si>
  <si>
    <t>Insgesamt</t>
  </si>
  <si>
    <t>Insgesamt in %</t>
  </si>
  <si>
    <t>Universitäten</t>
  </si>
  <si>
    <t>Fachhochschulen</t>
  </si>
  <si>
    <t>Abb F26</t>
  </si>
  <si>
    <t>wissenschaftliches Personal insg.</t>
  </si>
  <si>
    <t>ausländisches Wissenschaftspersonal insgesamt sowie Professoren an deutschen Hochschulen nach Hochschulart und Fächergruppe 2014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</si>
</sst>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b/>
      <sz val="9"/>
      <color indexed="8"/>
      <name val="Helvetica"/>
    </font>
    <font>
      <b/>
      <sz val="9"/>
      <color indexed="8"/>
      <name val="Helvetica"/>
    </font>
    <font>
      <b/>
      <sz val="10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sz val="10"/>
      <color indexed="8"/>
      <name val="Helvetica"/>
    </font>
    <font>
      <sz val="10"/>
      <color indexed="8"/>
      <name val="Helvetica"/>
    </font>
    <font>
      <sz val="8"/>
      <color indexed="8"/>
      <name val="Helvetica"/>
    </font>
    <font>
      <sz val="8"/>
      <color indexed="8"/>
      <name val="Helvetica"/>
    </font>
    <font>
      <b/>
      <sz val="9"/>
      <color rgb="FF0000FF"/>
      <name val="Helvetica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2" borderId="2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right" vertical="center"/>
    </xf>
    <xf numFmtId="164" fontId="11" fillId="0" borderId="1" xfId="0" applyNumberFormat="1" applyFont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A2" sqref="A2"/>
    </sheetView>
  </sheetViews>
  <sheetFormatPr baseColWidth="10" defaultColWidth="14.85546875" defaultRowHeight="12.75" x14ac:dyDescent="0.2"/>
  <cols>
    <col min="1" max="1" width="44.42578125" customWidth="1"/>
    <col min="2" max="15" width="14.85546875" hidden="1" customWidth="1"/>
    <col min="16" max="16" width="14.85546875" customWidth="1"/>
    <col min="17" max="17" width="15.85546875" customWidth="1"/>
    <col min="18" max="18" width="14.85546875" customWidth="1"/>
    <col min="19" max="19" width="16.5703125" customWidth="1"/>
  </cols>
  <sheetData>
    <row r="1" spans="1:19" x14ac:dyDescent="0.2">
      <c r="A1" s="4" t="s">
        <v>22</v>
      </c>
    </row>
    <row r="2" spans="1:19" x14ac:dyDescent="0.2">
      <c r="A2" s="4" t="s">
        <v>24</v>
      </c>
    </row>
    <row r="5" spans="1:19" x14ac:dyDescent="0.2">
      <c r="B5" s="17" t="s">
        <v>0</v>
      </c>
      <c r="C5" s="17"/>
      <c r="D5" s="17" t="s">
        <v>1</v>
      </c>
      <c r="E5" s="17"/>
      <c r="F5" s="17" t="s">
        <v>0</v>
      </c>
      <c r="G5" s="17"/>
      <c r="H5" s="17" t="s">
        <v>1</v>
      </c>
      <c r="I5" s="17"/>
      <c r="J5" s="17" t="s">
        <v>0</v>
      </c>
      <c r="K5" s="17"/>
      <c r="L5" s="17"/>
      <c r="M5" s="17"/>
      <c r="N5" s="17" t="s">
        <v>1</v>
      </c>
      <c r="O5" s="17"/>
      <c r="P5" s="20" t="s">
        <v>23</v>
      </c>
      <c r="Q5" s="17"/>
      <c r="R5" s="17" t="s">
        <v>1</v>
      </c>
      <c r="S5" s="17"/>
    </row>
    <row r="6" spans="1:19" ht="36" x14ac:dyDescent="0.2"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15" t="s">
        <v>18</v>
      </c>
      <c r="M6" s="15" t="s">
        <v>19</v>
      </c>
      <c r="N6" s="2" t="s">
        <v>2</v>
      </c>
      <c r="O6" s="2" t="s">
        <v>3</v>
      </c>
      <c r="P6" s="15" t="s">
        <v>20</v>
      </c>
      <c r="Q6" s="15" t="s">
        <v>21</v>
      </c>
      <c r="R6" s="15" t="s">
        <v>20</v>
      </c>
      <c r="S6" s="15" t="s">
        <v>21</v>
      </c>
    </row>
    <row r="7" spans="1:19" x14ac:dyDescent="0.2">
      <c r="A7" s="5"/>
      <c r="B7" s="18" t="s">
        <v>4</v>
      </c>
      <c r="C7" s="18"/>
      <c r="D7" s="18"/>
      <c r="E7" s="18"/>
      <c r="F7" s="18"/>
      <c r="G7" s="18"/>
      <c r="H7" s="18"/>
      <c r="I7" s="18"/>
      <c r="J7" s="14"/>
      <c r="K7" s="14"/>
      <c r="L7" s="14"/>
      <c r="M7" s="14"/>
      <c r="N7" s="14"/>
      <c r="O7" s="14"/>
      <c r="P7" s="19" t="s">
        <v>17</v>
      </c>
      <c r="Q7" s="18"/>
      <c r="R7" s="18"/>
      <c r="S7" s="18"/>
    </row>
    <row r="8" spans="1:19" hidden="1" x14ac:dyDescent="0.2">
      <c r="A8" s="1" t="s">
        <v>5</v>
      </c>
      <c r="B8" s="3">
        <v>5363</v>
      </c>
      <c r="C8" s="3">
        <v>497</v>
      </c>
      <c r="D8" s="3">
        <v>457</v>
      </c>
      <c r="E8" s="3">
        <v>28</v>
      </c>
      <c r="F8" s="3">
        <v>47386</v>
      </c>
      <c r="G8" s="3">
        <v>3550</v>
      </c>
      <c r="H8" s="3">
        <v>5798</v>
      </c>
      <c r="I8" s="3">
        <v>651</v>
      </c>
      <c r="J8" s="3">
        <v>47386</v>
      </c>
      <c r="K8" s="3">
        <v>3550</v>
      </c>
      <c r="L8" s="3">
        <v>3550</v>
      </c>
      <c r="M8" s="3">
        <v>3550</v>
      </c>
      <c r="N8" s="3">
        <v>5798</v>
      </c>
      <c r="O8" s="3">
        <v>651</v>
      </c>
      <c r="P8" s="12">
        <f>B8*100/F8</f>
        <v>11.317688768834676</v>
      </c>
      <c r="Q8" s="12">
        <f t="shared" ref="Q8:S19" si="0">C8*100/G8</f>
        <v>14</v>
      </c>
      <c r="R8" s="12">
        <f t="shared" si="0"/>
        <v>7.8820282856157293</v>
      </c>
      <c r="S8" s="12">
        <f t="shared" si="0"/>
        <v>4.301075268817204</v>
      </c>
    </row>
    <row r="9" spans="1:19" hidden="1" x14ac:dyDescent="0.2">
      <c r="A9" s="1" t="s">
        <v>6</v>
      </c>
      <c r="B9" s="3">
        <v>126</v>
      </c>
      <c r="C9" s="3">
        <v>3</v>
      </c>
      <c r="D9" s="3">
        <v>4</v>
      </c>
      <c r="E9" s="3" t="s">
        <v>7</v>
      </c>
      <c r="F9" s="3">
        <v>3265</v>
      </c>
      <c r="G9" s="3">
        <v>96</v>
      </c>
      <c r="H9" s="3">
        <v>245</v>
      </c>
      <c r="I9" s="3">
        <v>11</v>
      </c>
      <c r="J9" s="3">
        <v>3265</v>
      </c>
      <c r="K9" s="3">
        <v>96</v>
      </c>
      <c r="L9" s="3">
        <v>96</v>
      </c>
      <c r="M9" s="3">
        <v>96</v>
      </c>
      <c r="N9" s="3">
        <v>245</v>
      </c>
      <c r="O9" s="3">
        <v>11</v>
      </c>
      <c r="P9" s="12">
        <f t="shared" ref="P9:P19" si="1">B9*100/F9</f>
        <v>3.8591117917304749</v>
      </c>
      <c r="Q9" s="12">
        <f t="shared" si="0"/>
        <v>3.125</v>
      </c>
      <c r="R9" s="12">
        <f t="shared" si="0"/>
        <v>1.6326530612244898</v>
      </c>
      <c r="S9" s="12" t="e">
        <f t="shared" si="0"/>
        <v>#VALUE!</v>
      </c>
    </row>
    <row r="10" spans="1:19" x14ac:dyDescent="0.2">
      <c r="A10" s="10" t="str">
        <f>A8&amp;", "&amp;A9</f>
        <v>Sprach- und Kulturwiss., Sport</v>
      </c>
      <c r="B10" s="11">
        <f t="shared" ref="B10:I10" si="2">SUM(B8:B9)</f>
        <v>5489</v>
      </c>
      <c r="C10" s="11">
        <f t="shared" si="2"/>
        <v>500</v>
      </c>
      <c r="D10" s="11">
        <f t="shared" si="2"/>
        <v>461</v>
      </c>
      <c r="E10" s="11">
        <f t="shared" si="2"/>
        <v>28</v>
      </c>
      <c r="F10" s="11">
        <f t="shared" si="2"/>
        <v>50651</v>
      </c>
      <c r="G10" s="11">
        <f t="shared" si="2"/>
        <v>3646</v>
      </c>
      <c r="H10" s="11">
        <f t="shared" si="2"/>
        <v>6043</v>
      </c>
      <c r="I10" s="11">
        <f t="shared" si="2"/>
        <v>662</v>
      </c>
      <c r="J10" s="11">
        <f>F10-B10</f>
        <v>45162</v>
      </c>
      <c r="K10" s="11">
        <f>G10-C10</f>
        <v>3146</v>
      </c>
      <c r="L10" s="11">
        <f>J10+K10</f>
        <v>48308</v>
      </c>
      <c r="M10" s="12">
        <v>14.166278111593018</v>
      </c>
      <c r="N10" s="11"/>
      <c r="O10" s="11"/>
      <c r="P10" s="12">
        <f t="shared" si="1"/>
        <v>10.836903516218831</v>
      </c>
      <c r="Q10" s="12">
        <f t="shared" si="0"/>
        <v>13.713658804168952</v>
      </c>
      <c r="R10" s="12">
        <f t="shared" si="0"/>
        <v>7.6286612609630975</v>
      </c>
      <c r="S10" s="12">
        <f t="shared" si="0"/>
        <v>4.2296072507552873</v>
      </c>
    </row>
    <row r="11" spans="1:19" x14ac:dyDescent="0.2">
      <c r="A11" s="1" t="s">
        <v>8</v>
      </c>
      <c r="B11" s="3">
        <v>2349</v>
      </c>
      <c r="C11" s="3">
        <v>1269</v>
      </c>
      <c r="D11" s="3">
        <v>325</v>
      </c>
      <c r="E11" s="3">
        <v>128</v>
      </c>
      <c r="F11" s="3">
        <v>31440</v>
      </c>
      <c r="G11" s="3">
        <v>41418</v>
      </c>
      <c r="H11" s="3">
        <v>4226</v>
      </c>
      <c r="I11" s="3">
        <v>6959</v>
      </c>
      <c r="J11" s="11">
        <f t="shared" ref="J11:K19" si="3">F11-B11</f>
        <v>29091</v>
      </c>
      <c r="K11" s="11">
        <f t="shared" si="3"/>
        <v>40149</v>
      </c>
      <c r="L11" s="11">
        <f t="shared" ref="L11:L19" si="4">J11+K11</f>
        <v>69240</v>
      </c>
      <c r="M11" s="12">
        <v>20.304568527918782</v>
      </c>
      <c r="N11" s="3"/>
      <c r="O11" s="3"/>
      <c r="P11" s="12">
        <f t="shared" si="1"/>
        <v>7.471374045801527</v>
      </c>
      <c r="Q11" s="12">
        <f t="shared" si="0"/>
        <v>3.0638852672750976</v>
      </c>
      <c r="R11" s="12">
        <f t="shared" si="0"/>
        <v>7.6904874585896827</v>
      </c>
      <c r="S11" s="12">
        <f t="shared" si="0"/>
        <v>1.8393447334387125</v>
      </c>
    </row>
    <row r="12" spans="1:19" x14ac:dyDescent="0.2">
      <c r="A12" s="1" t="s">
        <v>9</v>
      </c>
      <c r="B12" s="3">
        <v>10080</v>
      </c>
      <c r="C12" s="3">
        <v>361</v>
      </c>
      <c r="D12" s="3">
        <v>750</v>
      </c>
      <c r="E12" s="3">
        <v>45</v>
      </c>
      <c r="F12" s="3">
        <v>62827</v>
      </c>
      <c r="G12" s="3">
        <v>8299</v>
      </c>
      <c r="H12" s="3">
        <v>6691</v>
      </c>
      <c r="I12" s="3">
        <v>2335</v>
      </c>
      <c r="J12" s="11">
        <f t="shared" si="3"/>
        <v>52747</v>
      </c>
      <c r="K12" s="11">
        <f t="shared" si="3"/>
        <v>7938</v>
      </c>
      <c r="L12" s="11">
        <f t="shared" si="4"/>
        <v>60685</v>
      </c>
      <c r="M12" s="12">
        <v>17.795822373147764</v>
      </c>
      <c r="N12" s="3"/>
      <c r="O12" s="3"/>
      <c r="P12" s="12">
        <f t="shared" si="1"/>
        <v>16.044057491206011</v>
      </c>
      <c r="Q12" s="12">
        <f t="shared" si="0"/>
        <v>4.3499216773105189</v>
      </c>
      <c r="R12" s="12">
        <f t="shared" si="0"/>
        <v>11.209086833059333</v>
      </c>
      <c r="S12" s="12">
        <f t="shared" si="0"/>
        <v>1.9271948608137044</v>
      </c>
    </row>
    <row r="13" spans="1:19" x14ac:dyDescent="0.2">
      <c r="A13" s="1" t="s">
        <v>10</v>
      </c>
      <c r="B13" s="3">
        <v>6787</v>
      </c>
      <c r="C13" s="3">
        <v>52</v>
      </c>
      <c r="D13" s="3">
        <v>181</v>
      </c>
      <c r="E13" s="3">
        <v>9</v>
      </c>
      <c r="F13" s="3">
        <v>62030</v>
      </c>
      <c r="G13" s="3">
        <v>3242</v>
      </c>
      <c r="H13" s="3">
        <v>3333</v>
      </c>
      <c r="I13" s="3">
        <v>456</v>
      </c>
      <c r="J13" s="11">
        <f t="shared" si="3"/>
        <v>55243</v>
      </c>
      <c r="K13" s="11">
        <f t="shared" si="3"/>
        <v>3190</v>
      </c>
      <c r="L13" s="11">
        <f t="shared" si="4"/>
        <v>58433</v>
      </c>
      <c r="M13" s="12">
        <v>17.135425372499686</v>
      </c>
      <c r="N13" s="3"/>
      <c r="O13" s="3"/>
      <c r="P13" s="12">
        <f t="shared" si="1"/>
        <v>10.941479929066581</v>
      </c>
      <c r="Q13" s="12">
        <f t="shared" si="0"/>
        <v>1.6039481801357187</v>
      </c>
      <c r="R13" s="12">
        <f t="shared" si="0"/>
        <v>5.4305430543054305</v>
      </c>
      <c r="S13" s="12">
        <f t="shared" si="0"/>
        <v>1.9736842105263157</v>
      </c>
    </row>
    <row r="14" spans="1:19" hidden="1" x14ac:dyDescent="0.2">
      <c r="A14" s="1" t="s">
        <v>11</v>
      </c>
      <c r="B14" s="3">
        <v>139</v>
      </c>
      <c r="C14" s="3" t="s">
        <v>7</v>
      </c>
      <c r="D14" s="3">
        <v>11</v>
      </c>
      <c r="E14" s="3" t="s">
        <v>7</v>
      </c>
      <c r="F14" s="3">
        <v>1764</v>
      </c>
      <c r="G14" s="3">
        <v>16</v>
      </c>
      <c r="H14" s="3">
        <v>172</v>
      </c>
      <c r="I14" s="3">
        <v>8</v>
      </c>
      <c r="J14" s="11">
        <f t="shared" si="3"/>
        <v>1625</v>
      </c>
      <c r="K14" s="11" t="e">
        <f t="shared" si="3"/>
        <v>#VALUE!</v>
      </c>
      <c r="L14" s="11" t="e">
        <f t="shared" si="4"/>
        <v>#VALUE!</v>
      </c>
      <c r="M14" s="11"/>
      <c r="N14" s="3"/>
      <c r="O14" s="3"/>
      <c r="P14" s="12">
        <f t="shared" si="1"/>
        <v>7.8798185941043082</v>
      </c>
      <c r="Q14" s="12" t="e">
        <f t="shared" si="0"/>
        <v>#VALUE!</v>
      </c>
      <c r="R14" s="12">
        <f t="shared" si="0"/>
        <v>6.3953488372093021</v>
      </c>
      <c r="S14" s="12" t="e">
        <f t="shared" si="0"/>
        <v>#VALUE!</v>
      </c>
    </row>
    <row r="15" spans="1:19" hidden="1" x14ac:dyDescent="0.2">
      <c r="A15" s="1" t="s">
        <v>12</v>
      </c>
      <c r="B15" s="3">
        <v>570</v>
      </c>
      <c r="C15" s="3">
        <v>46</v>
      </c>
      <c r="D15" s="3">
        <v>32</v>
      </c>
      <c r="E15" s="3">
        <v>6</v>
      </c>
      <c r="F15" s="3">
        <v>4490</v>
      </c>
      <c r="G15" s="3">
        <v>2242</v>
      </c>
      <c r="H15" s="3">
        <v>448</v>
      </c>
      <c r="I15" s="3">
        <v>560</v>
      </c>
      <c r="J15" s="11">
        <f t="shared" si="3"/>
        <v>3920</v>
      </c>
      <c r="K15" s="11">
        <f t="shared" si="3"/>
        <v>2196</v>
      </c>
      <c r="L15" s="11">
        <f t="shared" si="4"/>
        <v>6116</v>
      </c>
      <c r="M15" s="11"/>
      <c r="N15" s="3"/>
      <c r="O15" s="3"/>
      <c r="P15" s="12">
        <f t="shared" si="1"/>
        <v>12.694877505567929</v>
      </c>
      <c r="Q15" s="12">
        <f t="shared" si="0"/>
        <v>2.0517395182872433</v>
      </c>
      <c r="R15" s="12">
        <f t="shared" si="0"/>
        <v>7.1428571428571432</v>
      </c>
      <c r="S15" s="12">
        <f t="shared" si="0"/>
        <v>1.0714285714285714</v>
      </c>
    </row>
    <row r="16" spans="1:19" x14ac:dyDescent="0.2">
      <c r="A16" s="13" t="str">
        <f>A15&amp;", "&amp;A14</f>
        <v>Agrar-, Forst- und Ernährungswiss., Veterinärmedizin</v>
      </c>
      <c r="B16" s="11">
        <f t="shared" ref="B16:I16" si="5">SUM(B14:B15)</f>
        <v>709</v>
      </c>
      <c r="C16" s="11">
        <f t="shared" si="5"/>
        <v>46</v>
      </c>
      <c r="D16" s="11">
        <f t="shared" si="5"/>
        <v>43</v>
      </c>
      <c r="E16" s="11">
        <f t="shared" si="5"/>
        <v>6</v>
      </c>
      <c r="F16" s="11">
        <f t="shared" si="5"/>
        <v>6254</v>
      </c>
      <c r="G16" s="11">
        <f t="shared" si="5"/>
        <v>2258</v>
      </c>
      <c r="H16" s="11">
        <f t="shared" si="5"/>
        <v>620</v>
      </c>
      <c r="I16" s="11">
        <f t="shared" si="5"/>
        <v>568</v>
      </c>
      <c r="J16" s="11">
        <f t="shared" si="3"/>
        <v>5545</v>
      </c>
      <c r="K16" s="11">
        <f t="shared" si="3"/>
        <v>2212</v>
      </c>
      <c r="L16" s="11">
        <f t="shared" si="4"/>
        <v>7757</v>
      </c>
      <c r="M16" s="12">
        <v>2.2747333632447431</v>
      </c>
      <c r="N16" s="11"/>
      <c r="O16" s="11"/>
      <c r="P16" s="12">
        <f t="shared" si="1"/>
        <v>11.336744483530541</v>
      </c>
      <c r="Q16" s="12">
        <f t="shared" si="0"/>
        <v>2.0372010628875112</v>
      </c>
      <c r="R16" s="12">
        <f t="shared" si="0"/>
        <v>6.935483870967742</v>
      </c>
      <c r="S16" s="12">
        <f t="shared" si="0"/>
        <v>1.056338028169014</v>
      </c>
    </row>
    <row r="17" spans="1:19" x14ac:dyDescent="0.2">
      <c r="A17" s="1" t="s">
        <v>13</v>
      </c>
      <c r="B17" s="3">
        <v>5031</v>
      </c>
      <c r="C17" s="3">
        <v>1158</v>
      </c>
      <c r="D17" s="3">
        <v>223</v>
      </c>
      <c r="E17" s="3">
        <v>156</v>
      </c>
      <c r="F17" s="3">
        <v>33974</v>
      </c>
      <c r="G17" s="3">
        <v>27166</v>
      </c>
      <c r="H17" s="3">
        <v>2610</v>
      </c>
      <c r="I17" s="3">
        <v>6853</v>
      </c>
      <c r="J17" s="11">
        <f t="shared" si="3"/>
        <v>28943</v>
      </c>
      <c r="K17" s="11">
        <f t="shared" si="3"/>
        <v>26008</v>
      </c>
      <c r="L17" s="11">
        <f t="shared" si="4"/>
        <v>54951</v>
      </c>
      <c r="M17" s="12">
        <v>16.114331963859978</v>
      </c>
      <c r="N17" s="3"/>
      <c r="O17" s="3"/>
      <c r="P17" s="12">
        <f t="shared" si="1"/>
        <v>14.808382881026667</v>
      </c>
      <c r="Q17" s="12">
        <f t="shared" si="0"/>
        <v>4.2626812927924611</v>
      </c>
      <c r="R17" s="12">
        <f t="shared" si="0"/>
        <v>8.5440613026819925</v>
      </c>
      <c r="S17" s="12">
        <f t="shared" si="0"/>
        <v>2.2763753100831754</v>
      </c>
    </row>
    <row r="18" spans="1:19" x14ac:dyDescent="0.2">
      <c r="A18" s="1" t="s">
        <v>14</v>
      </c>
      <c r="B18" s="3">
        <v>2073</v>
      </c>
      <c r="C18" s="3">
        <v>155</v>
      </c>
      <c r="D18" s="3">
        <v>517</v>
      </c>
      <c r="E18" s="3">
        <v>51</v>
      </c>
      <c r="F18" s="3">
        <v>15719</v>
      </c>
      <c r="G18" s="3">
        <v>3507</v>
      </c>
      <c r="H18" s="3">
        <v>2825</v>
      </c>
      <c r="I18" s="3">
        <v>858</v>
      </c>
      <c r="J18" s="11">
        <f t="shared" si="3"/>
        <v>13646</v>
      </c>
      <c r="K18" s="11">
        <f t="shared" si="3"/>
        <v>3352</v>
      </c>
      <c r="L18" s="11">
        <f t="shared" si="4"/>
        <v>16998</v>
      </c>
      <c r="M18" s="12">
        <v>4.9846484089769421</v>
      </c>
      <c r="N18" s="3"/>
      <c r="O18" s="3"/>
      <c r="P18" s="12">
        <f t="shared" si="1"/>
        <v>13.1878618232712</v>
      </c>
      <c r="Q18" s="12">
        <f t="shared" si="0"/>
        <v>4.4197319646421445</v>
      </c>
      <c r="R18" s="12">
        <f t="shared" si="0"/>
        <v>18.300884955752213</v>
      </c>
      <c r="S18" s="12">
        <f t="shared" si="0"/>
        <v>5.9440559440559442</v>
      </c>
    </row>
    <row r="19" spans="1:19" x14ac:dyDescent="0.2">
      <c r="A19" s="1" t="s">
        <v>15</v>
      </c>
      <c r="B19" s="3">
        <v>3384</v>
      </c>
      <c r="C19" s="3">
        <v>819</v>
      </c>
      <c r="D19" s="3">
        <v>67</v>
      </c>
      <c r="E19" s="3">
        <v>11</v>
      </c>
      <c r="F19" s="3">
        <v>22363</v>
      </c>
      <c r="G19" s="3">
        <v>6475</v>
      </c>
      <c r="H19" s="3">
        <v>425</v>
      </c>
      <c r="I19" s="3">
        <v>285</v>
      </c>
      <c r="J19" s="11">
        <f t="shared" si="3"/>
        <v>18979</v>
      </c>
      <c r="K19" s="11">
        <f t="shared" si="3"/>
        <v>5656</v>
      </c>
      <c r="L19" s="11">
        <f t="shared" si="4"/>
        <v>24635</v>
      </c>
      <c r="M19" s="12">
        <v>7.2241918787590871</v>
      </c>
      <c r="N19" s="3"/>
      <c r="O19" s="3"/>
      <c r="P19" s="12">
        <f t="shared" si="1"/>
        <v>15.132137906363189</v>
      </c>
      <c r="Q19" s="12">
        <f t="shared" si="0"/>
        <v>12.648648648648649</v>
      </c>
      <c r="R19" s="12">
        <f t="shared" si="0"/>
        <v>15.764705882352942</v>
      </c>
      <c r="S19" s="12">
        <f t="shared" si="0"/>
        <v>3.8596491228070176</v>
      </c>
    </row>
    <row r="20" spans="1:19" x14ac:dyDescent="0.2">
      <c r="L20" s="16">
        <f>SUM(L10,L11,L12,L13,L16,L17,L18,L19)</f>
        <v>341007</v>
      </c>
    </row>
    <row r="22" spans="1:19" x14ac:dyDescent="0.2">
      <c r="A22" s="6" t="s">
        <v>16</v>
      </c>
    </row>
    <row r="24" spans="1:19" x14ac:dyDescent="0.2">
      <c r="A24" s="7"/>
    </row>
    <row r="28" spans="1:19" x14ac:dyDescent="0.2">
      <c r="A28" s="8"/>
    </row>
    <row r="29" spans="1:19" x14ac:dyDescent="0.2">
      <c r="A29" s="9"/>
    </row>
  </sheetData>
  <mergeCells count="10">
    <mergeCell ref="N5:O5"/>
    <mergeCell ref="B7:I7"/>
    <mergeCell ref="P5:Q5"/>
    <mergeCell ref="R5:S5"/>
    <mergeCell ref="P7:S7"/>
    <mergeCell ref="B5:C5"/>
    <mergeCell ref="D5:E5"/>
    <mergeCell ref="F5:G5"/>
    <mergeCell ref="H5:I5"/>
    <mergeCell ref="J5:M5"/>
  </mergeCells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ICEwwo - 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Nabila Chehab-van den Assem</cp:lastModifiedBy>
  <dcterms:created xsi:type="dcterms:W3CDTF">2015-12-09T15:11:27Z</dcterms:created>
  <dcterms:modified xsi:type="dcterms:W3CDTF">2016-07-05T08:31:24Z</dcterms:modified>
</cp:coreProperties>
</file>